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dget" state="visible" r:id="rId5"/>
    <sheet sheetId="3" name="Donor disclosures" state="visible" r:id="rId6"/>
    <sheet sheetId="4" name="Schedule G" state="visible" r:id="rId7"/>
  </sheets>
  <calcPr calcId="171027"/>
</workbook>
</file>

<file path=xl/sharedStrings.xml><?xml version="1.0" encoding="utf-8"?>
<sst xmlns="http://schemas.openxmlformats.org/spreadsheetml/2006/main" count="193" uniqueCount="136">
  <si>
    <t>Fundraising Event Budget Template</t>
  </si>
  <si>
    <t>GivingArc, givingarc.com/fundraising-event-budget-template/. Line definitions follow the IRS instructions for Schedule G (Form 990), Rev. 12/2024, and Form 990 Part VIII (2025 instructions), checked September 21, 2026. Sample figures are an illustrative gala, not drawn from any client.</t>
  </si>
  <si>
    <t/>
  </si>
  <si>
    <t>How to use this template</t>
  </si>
  <si>
    <t>1. Budget tab: replace the sample lines. Yellow cells are yours; white cells calculate. Enter a budget quantity before the event and the actual quantity after it.</t>
  </si>
  <si>
    <t>2. For every ticket, table, or sponsorship with a benefit, enter the good-faith fair market value of what one buyer receives (the dinner, the seats). That value is what makes the split into event income and contribution.</t>
  </si>
  <si>
    <t>3. Enter each direct cost on the line for its Schedule G category. Catering calculates from the cost per guest and the guest count.</t>
  </si>
  <si>
    <t>4. Donor disclosures tab: the deductible amount and a sample sentence for every benefit line. A payment over $75 that is partly for goods or services needs a written disclosure, given with the solicitation or the receipt.</t>
  </si>
  <si>
    <t>5. Schedule G tab: the actual figures laid out as Schedule G Part II and Form 990 Part VIII. Give this tab to whoever prepares your return.</t>
  </si>
  <si>
    <t>Start with this, then add as you grow</t>
  </si>
  <si>
    <t>A first event can use only the ticket lines, one catering line, and the venue. Add auction items, sponsorship tiers, and more cost lines when you have them. A short budget you update after every event beats a detailed one you avoid.</t>
  </si>
  <si>
    <t>Rules behind the tabs</t>
  </si>
  <si>
    <t>• Ticket split: a payment that buys a benefit is part payment for the benefit (event income, Form 990 line 8a) and part contribution (line 1c). Source: Form 990 Part VIII instructions, line 1c and line 8a.</t>
  </si>
  <si>
    <t>• Schedule G Part II: required when Form 990 Part VIII lines 1c plus 8a exceed $15,000 for the year, counting all events; list only events with gross receipts over $5,000. Source: Schedule G instructions, Part II.</t>
  </si>
  <si>
    <t>• Donated auction items: following the IRS example in the Form 990 line 8c instructions, the item's value when donated is a noncash contribution (lines 1f and 1g) when received; at the sale, event income is the lower of the price and that value, anything bid above it is a contribution on line 1c, and the item's value plus selling costs are direct expenses on line 8b.</t>
  </si>
  <si>
    <t>• Quid pro quo disclosure: required for a payment over $75 made partly as a contribution and partly for goods or services; penalty $10 per contribution, up to $5,000 per event or mailing. Source: IRS, Charitable contributions: quid pro quo contributions.</t>
  </si>
  <si>
    <t>• Indirect fundraising costs, such as advertising for the event or staff time spent planning it, are not direct expenses on Schedule G; they belong in Form 990 Part IX.</t>
  </si>
  <si>
    <t>This template is provided by GivingArc (givingarc.com) for general information and is not accounting, legal, or tax advice. The form instructions for your tax year govern.</t>
  </si>
  <si>
    <t>Fundraising event budget</t>
  </si>
  <si>
    <t>Yellow = your inputs. Budget columns are your plan; actual columns are what happened. Value of benefits and contributions use the actual figures, because that is what the donor receipts and the Form 990 report.</t>
  </si>
  <si>
    <t>Event</t>
  </si>
  <si>
    <t>Spring Gala</t>
  </si>
  <si>
    <t>Event date</t>
  </si>
  <si>
    <t>April 25</t>
  </si>
  <si>
    <t>A. Tickets, tables, and sponsorships that come with a benefit</t>
  </si>
  <si>
    <t>Item</t>
  </si>
  <si>
    <t>Price</t>
  </si>
  <si>
    <t>Value per guest (FMV)</t>
  </si>
  <si>
    <t>Guests per unit</t>
  </si>
  <si>
    <t>Budget qty</t>
  </si>
  <si>
    <t>Actual qty</t>
  </si>
  <si>
    <t>Budget receipts</t>
  </si>
  <si>
    <t>Actual receipts</t>
  </si>
  <si>
    <t>Actual value of benefits</t>
  </si>
  <si>
    <t>Actual contributions</t>
  </si>
  <si>
    <t>How you set the value</t>
  </si>
  <si>
    <t>Individual ticket</t>
  </si>
  <si>
    <t>Catering quote per guest; comparable dinner price</t>
  </si>
  <si>
    <t>Table sponsorship (8 seats)</t>
  </si>
  <si>
    <t>Eight dinners at the per-guest value</t>
  </si>
  <si>
    <t>Total with a benefit</t>
  </si>
  <si>
    <t>B. Gifts at the event with no benefit</t>
  </si>
  <si>
    <t>Budget</t>
  </si>
  <si>
    <t>Actual</t>
  </si>
  <si>
    <t>Note</t>
  </si>
  <si>
    <t>Paddle raise (fund-a-need)</t>
  </si>
  <si>
    <t>Include signed pledges made that night</t>
  </si>
  <si>
    <t>Sponsorship with no benefits</t>
  </si>
  <si>
    <t>Logo thanks only; no seats or goods</t>
  </si>
  <si>
    <t>Other gifts at the event</t>
  </si>
  <si>
    <t>Total gifts</t>
  </si>
  <si>
    <t>C. Donated auction items</t>
  </si>
  <si>
    <t>Value when donated (FMV)</t>
  </si>
  <si>
    <t>Selling costs</t>
  </si>
  <si>
    <t>Expected bid</t>
  </si>
  <si>
    <t>Actual sale</t>
  </si>
  <si>
    <t>Total auction</t>
  </si>
  <si>
    <t>Enter an item's value when it is donated; it is recorded then as a noncash contribution (Form 990 lines 1f and 1g), not as part of this event's receipts. Only items that sell count below.</t>
  </si>
  <si>
    <t>D. Direct costs, by Schedule G Part II line</t>
  </si>
  <si>
    <t>Cost</t>
  </si>
  <si>
    <t>Schedule G line</t>
  </si>
  <si>
    <t>Cost per guest</t>
  </si>
  <si>
    <t>Cash prizes</t>
  </si>
  <si>
    <t>Noncash prizes (value)</t>
  </si>
  <si>
    <t>Venue rental</t>
  </si>
  <si>
    <t>Rent or lease of the facility</t>
  </si>
  <si>
    <t>Catering (cost per guest × guests)</t>
  </si>
  <si>
    <t>Per-guest quote from the caterer</t>
  </si>
  <si>
    <t>Bar and beverages</t>
  </si>
  <si>
    <t>If billed apart from catering</t>
  </si>
  <si>
    <t>Band or entertainment</t>
  </si>
  <si>
    <t>Include entertainment labor</t>
  </si>
  <si>
    <t>Invitations and printing</t>
  </si>
  <si>
    <t>Invitations that mainly solicit gifts may belong in Part IX; confirm with your preparer</t>
  </si>
  <si>
    <t>Decor and rentals</t>
  </si>
  <si>
    <t>Ticketing and payment fees</t>
  </si>
  <si>
    <t>Auction items sold, at value when donated</t>
  </si>
  <si>
    <t>From section C; part of Form 990 line 8b</t>
  </si>
  <si>
    <t>Auction selling costs</t>
  </si>
  <si>
    <t>From section C</t>
  </si>
  <si>
    <t>Total direct costs</t>
  </si>
  <si>
    <t>E. Indirect fundraising costs (Form 990 Part IX, not Schedule G)</t>
  </si>
  <si>
    <t>Advertising for the event</t>
  </si>
  <si>
    <t>Staff time planning the event</t>
  </si>
  <si>
    <t>F. Summary</t>
  </si>
  <si>
    <t>Guests</t>
  </si>
  <si>
    <t>Gross receipts</t>
  </si>
  <si>
    <t>Direct costs</t>
  </si>
  <si>
    <t>Kept after direct costs</t>
  </si>
  <si>
    <t>Direct cost per $1 raised</t>
  </si>
  <si>
    <t>Actual contributions (Schedule G line 2)</t>
  </si>
  <si>
    <t>Actual value of benefits (line 3)</t>
  </si>
  <si>
    <t>Schedule G line 11 (line 3 less direct costs)</t>
  </si>
  <si>
    <t>Two results, both correct: what the event kept after direct costs (signed pledges not yet paid are included), and Schedule G line 11, which sets the direct costs against the value of benefits only, because the contributions are reported on their own line.</t>
  </si>
  <si>
    <t>Donor disclosures</t>
  </si>
  <si>
    <t>A payment over $75 that is partly a contribution and partly for goods or services needs a written statement, given with the solicitation or the receipt, that the deductible amount is limited to the payment above the value of what was received, with a good-faith estimate of that value (IRS, quid pro quo contributions). Put the sentence on the ticket page and the receipt.</t>
  </si>
  <si>
    <t>Value received</t>
  </si>
  <si>
    <t>Deductible amount</t>
  </si>
  <si>
    <t>Over $75?</t>
  </si>
  <si>
    <t>Sample sentence</t>
  </si>
  <si>
    <t>A separate written acknowledgment is needed for any single contribution of $250 or more; one statement can cover both if it includes what each requires.</t>
  </si>
  <si>
    <t>Schedule G Part II and Form 990 Part VIII (this event, actual)</t>
  </si>
  <si>
    <t>Enter this event in column (a) or (b) if it is one of your two largest events with gross receipts over $5,000; smaller qualifying events are added together in column (c). Lines follow the Schedule G instructions, Rev. 12/2024.</t>
  </si>
  <si>
    <t>Line</t>
  </si>
  <si>
    <t>Amount</t>
  </si>
  <si>
    <t>What goes here</t>
  </si>
  <si>
    <t>Part II line 1: gross receipts</t>
  </si>
  <si>
    <t>Everything received from the event, before subtracting costs or contributions</t>
  </si>
  <si>
    <t>Line 2: less contributions</t>
  </si>
  <si>
    <t>The part of each payment above the value of benefits, plus gifts with no benefit</t>
  </si>
  <si>
    <t>Line 3: gross income</t>
  </si>
  <si>
    <t>Line 1 less line 2</t>
  </si>
  <si>
    <t>Line 4: cash prizes</t>
  </si>
  <si>
    <t>Line 5: noncash prizes</t>
  </si>
  <si>
    <t>Fair market value</t>
  </si>
  <si>
    <t>Line 6: rent or facility costs</t>
  </si>
  <si>
    <t>Line 7: food and beverages</t>
  </si>
  <si>
    <t>Include catering</t>
  </si>
  <si>
    <t>Line 8: entertainment</t>
  </si>
  <si>
    <t>Line 9: other direct expenses</t>
  </si>
  <si>
    <t>Keep an itemized list in your records</t>
  </si>
  <si>
    <t>Line 10: direct expenses</t>
  </si>
  <si>
    <t>Lines 4 through 9</t>
  </si>
  <si>
    <t>Line 11: net income (loss)</t>
  </si>
  <si>
    <t>Line 3 less line 10; a loss here is normal when most of the money was contributions</t>
  </si>
  <si>
    <t>Form 990 Part VIII</t>
  </si>
  <si>
    <t>Line 1c: contributions from fundraising events</t>
  </si>
  <si>
    <t>Line 8a parenthetical: contributions reported on 1c</t>
  </si>
  <si>
    <t>Line 8a: gross income from fundraising events</t>
  </si>
  <si>
    <t>Line 8b: direct expenses</t>
  </si>
  <si>
    <t>Line 8c: net income (loss)</t>
  </si>
  <si>
    <t>Is Schedule G Part II required?</t>
  </si>
  <si>
    <t>This event: line 1c plus line 8a</t>
  </si>
  <si>
    <t>Your other events this year: line 1c plus line 8a</t>
  </si>
  <si>
    <t>Part II required (total over $15,000)?</t>
  </si>
  <si>
    <t>Donated auction items: the value when donated is reported as a noncash contribution on Form 990 lines 1f and 1g in the year received, not on line 1c; over $25,000 of noncash contributions in the year also requires Schedule M. Confirm the final lines with your preparer.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</si>
</sst>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;[Red](&quot;$&quot;#,##0)"/>
    <numFmt numFmtId="165" formatCode="&quot;$&quot;0.00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i/>
      <color rgb="FF4E6373"/>
      <sz val="9"/>
    </font>
    <font>
      <b/>
      <sz val="12"/>
    </font>
    <font>
      <b/>
      <sz val="11"/>
    </font>
    <font>
      <b/>
      <color rgb="FFFFFFFF"/>
      <sz val="10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F8F4F0"/>
      </patternFill>
    </fill>
    <fill>
      <patternFill patternType="solid">
        <fgColor rgb="FF1A1A1A"/>
      </patternFill>
    </fill>
  </fills>
  <borders count="2">
    <border>
      <left/>
      <right/>
      <top/>
      <bottom/>
      <diagonal/>
    </border>
    <border>
      <left style="thin">
        <color rgb="FFE5E0DB"/>
      </left>
      <right style="thin">
        <color rgb="FFE5E0DB"/>
      </right>
      <top style="thin">
        <color rgb="FFE5E0DB"/>
      </top>
      <bottom style="thin">
        <color rgb="FFE5E0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/>
    <xf numFmtId="0" fontId="0" fillId="2" borderId="1" xfId="0" applyFill="1" applyBorder="1"/>
    <xf numFmtId="0" fontId="4" fillId="3" borderId="0" xfId="0" applyFont="1" applyFill="1"/>
    <xf numFmtId="0" fontId="0" fillId="3" borderId="0" xfId="0" applyFill="1"/>
    <xf numFmtId="0" fontId="5" fillId="4" borderId="1" xfId="0" applyFont="1" applyFill="1" applyBorder="1" applyAlignment="1">
      <alignment vertical="center" wrapText="1"/>
    </xf>
    <xf numFmtId="164" fontId="0" fillId="2" borderId="1" xfId="0" applyNumberFormat="1" applyFill="1" applyBorder="1"/>
    <xf numFmtId="164" fontId="0" fillId="0" borderId="1" xfId="0" applyNumberFormat="1" applyBorder="1"/>
    <xf numFmtId="0" fontId="6" fillId="0" borderId="1" xfId="0" applyFont="1" applyBorder="1" applyAlignment="1">
      <alignment vertical="top" wrapText="1"/>
    </xf>
    <xf numFmtId="164" fontId="6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 wrapText="1"/>
    </xf>
    <xf numFmtId="1" fontId="6" fillId="0" borderId="1" xfId="0" applyNumberFormat="1" applyFont="1" applyBorder="1"/>
    <xf numFmtId="165" fontId="6" fillId="0" borderId="1" xfId="0" applyNumberFormat="1" applyFont="1" applyBorder="1"/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1"/>
  <sheetFormatPr defaultRowHeight="15" outlineLevelRow="0" outlineLevelCol="0" x14ac:dyDescent="55"/>
  <cols>
    <col min="1" max="1" width="110" customWidth="1"/>
  </cols>
  <sheetData>
    <row r="1" ht="24" customHeight="1" spans="1:1" x14ac:dyDescent="0.25">
      <c r="A1" s="1" t="s">
        <v>0</v>
      </c>
    </row>
    <row r="2" ht="45" customHeight="1" spans="1:1" x14ac:dyDescent="0.25">
      <c r="A2" s="2" t="s">
        <v>1</v>
      </c>
    </row>
    <row r="3" ht="16" customHeight="1" spans="1:1" x14ac:dyDescent="0.25">
      <c r="A3" s="3" t="s">
        <v>2</v>
      </c>
    </row>
    <row r="4" ht="16" customHeight="1" spans="1:1" x14ac:dyDescent="0.25">
      <c r="A4" s="4" t="s">
        <v>3</v>
      </c>
    </row>
    <row r="5" ht="30" customHeight="1" spans="1:1" x14ac:dyDescent="0.25">
      <c r="A5" s="3" t="s">
        <v>4</v>
      </c>
    </row>
    <row r="6" ht="45" customHeight="1" spans="1:1" x14ac:dyDescent="0.25">
      <c r="A6" s="3" t="s">
        <v>5</v>
      </c>
    </row>
    <row r="7" ht="30" customHeight="1" spans="1:1" x14ac:dyDescent="0.25">
      <c r="A7" s="3" t="s">
        <v>6</v>
      </c>
    </row>
    <row r="8" ht="45" customHeight="1" spans="1:1" x14ac:dyDescent="0.25">
      <c r="A8" s="3" t="s">
        <v>7</v>
      </c>
    </row>
    <row r="9" ht="30" customHeight="1" spans="1:1" x14ac:dyDescent="0.25">
      <c r="A9" s="3" t="s">
        <v>8</v>
      </c>
    </row>
    <row r="10" ht="16" customHeight="1" spans="1:1" x14ac:dyDescent="0.25">
      <c r="A10" s="3" t="s">
        <v>2</v>
      </c>
    </row>
    <row r="11" ht="16" customHeight="1" spans="1:1" x14ac:dyDescent="0.25">
      <c r="A11" s="4" t="s">
        <v>9</v>
      </c>
    </row>
    <row r="12" ht="45" customHeight="1" spans="1:1" x14ac:dyDescent="0.25">
      <c r="A12" s="3" t="s">
        <v>10</v>
      </c>
    </row>
    <row r="13" ht="16" customHeight="1" spans="1:1" x14ac:dyDescent="0.25">
      <c r="A13" s="3" t="s">
        <v>2</v>
      </c>
    </row>
    <row r="14" ht="16" customHeight="1" spans="1:1" x14ac:dyDescent="0.25">
      <c r="A14" s="4" t="s">
        <v>11</v>
      </c>
    </row>
    <row r="15" ht="30" customHeight="1" spans="1:1" x14ac:dyDescent="0.25">
      <c r="A15" s="3" t="s">
        <v>12</v>
      </c>
    </row>
    <row r="16" ht="45" customHeight="1" spans="1:1" x14ac:dyDescent="0.25">
      <c r="A16" s="3" t="s">
        <v>13</v>
      </c>
    </row>
    <row r="17" ht="60" customHeight="1" spans="1:1" x14ac:dyDescent="0.25">
      <c r="A17" s="3" t="s">
        <v>14</v>
      </c>
    </row>
    <row r="18" ht="45" customHeight="1" spans="1:1" x14ac:dyDescent="0.25">
      <c r="A18" s="3" t="s">
        <v>15</v>
      </c>
    </row>
    <row r="19" ht="30" customHeight="1" spans="1:1" x14ac:dyDescent="0.25">
      <c r="A19" s="3" t="s">
        <v>16</v>
      </c>
    </row>
    <row r="20" ht="16" customHeight="1" spans="1:1" x14ac:dyDescent="0.25">
      <c r="A20" s="3" t="s">
        <v>2</v>
      </c>
    </row>
    <row r="21" ht="30" customHeight="1" spans="1:1" x14ac:dyDescent="0.25">
      <c r="A21" s="3" t="s">
        <v>17</v>
      </c>
    </row>
  </sheetData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FormatPr defaultRowHeight="15" outlineLevelRow="0" outlineLevelCol="0" x14ac:dyDescent="55"/>
  <cols>
    <col min="1" max="1" width="40" customWidth="1"/>
    <col min="2" max="3" width="13" customWidth="1"/>
    <col min="4" max="4" width="10" customWidth="1"/>
    <col min="5" max="6" width="11" customWidth="1"/>
    <col min="7" max="10" width="15" customWidth="1"/>
    <col min="11" max="11" width="44" customWidth="1"/>
  </cols>
  <sheetData>
    <row r="1" spans="1:1" x14ac:dyDescent="0.25">
      <c r="A1" s="5" t="s">
        <v>18</v>
      </c>
    </row>
    <row r="2" ht="28" customHeight="1" spans="1:11" x14ac:dyDescent="0.25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4" x14ac:dyDescent="0.25">
      <c r="A3" t="s">
        <v>20</v>
      </c>
      <c r="B3" s="6" t="s">
        <v>21</v>
      </c>
      <c r="C3" s="6"/>
      <c r="D3" s="6"/>
    </row>
    <row r="4" spans="1:4" x14ac:dyDescent="0.25">
      <c r="A4" t="s">
        <v>22</v>
      </c>
      <c r="B4" s="6" t="s">
        <v>23</v>
      </c>
      <c r="C4" s="6"/>
      <c r="D4" s="6"/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ht="32" customHeight="1" spans="1:11" x14ac:dyDescent="0.2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  <c r="J7" s="9" t="s">
        <v>34</v>
      </c>
      <c r="K7" s="9" t="s">
        <v>35</v>
      </c>
    </row>
    <row r="8" spans="1:11" x14ac:dyDescent="0.25">
      <c r="A8" s="6" t="s">
        <v>36</v>
      </c>
      <c r="B8" s="10">
        <v>150</v>
      </c>
      <c r="C8" s="10">
        <v>70</v>
      </c>
      <c r="D8" s="6">
        <v>1</v>
      </c>
      <c r="E8" s="6">
        <v>220</v>
      </c>
      <c r="F8" s="6">
        <v>200</v>
      </c>
      <c r="G8" s="11">
        <f>B8*E8</f>
      </c>
      <c r="H8" s="11">
        <f>B8*F8</f>
      </c>
      <c r="I8" s="11">
        <f>MIN(B8,C8*D8)*F8</f>
      </c>
      <c r="J8" s="11">
        <f>H8-I8</f>
      </c>
      <c r="K8" s="6" t="s">
        <v>37</v>
      </c>
    </row>
    <row r="9" spans="1:11" x14ac:dyDescent="0.25">
      <c r="A9" s="6" t="s">
        <v>38</v>
      </c>
      <c r="B9" s="10">
        <v>4000</v>
      </c>
      <c r="C9" s="10">
        <v>70</v>
      </c>
      <c r="D9" s="6">
        <v>8</v>
      </c>
      <c r="E9" s="6">
        <v>6</v>
      </c>
      <c r="F9" s="6">
        <v>6</v>
      </c>
      <c r="G9" s="11">
        <f>B9*E9</f>
      </c>
      <c r="H9" s="11">
        <f>B9*F9</f>
      </c>
      <c r="I9" s="11">
        <f>MIN(B9,C9*D9)*F9</f>
      </c>
      <c r="J9" s="11">
        <f>H9-I9</f>
      </c>
      <c r="K9" s="6" t="s">
        <v>39</v>
      </c>
    </row>
    <row r="10" spans="1:11" x14ac:dyDescent="0.25">
      <c r="A10" s="6" t="s">
        <v>2</v>
      </c>
      <c r="B10" s="10">
        <v>0</v>
      </c>
      <c r="C10" s="10">
        <v>0</v>
      </c>
      <c r="D10" s="6">
        <v>1</v>
      </c>
      <c r="E10" s="6">
        <v>0</v>
      </c>
      <c r="F10" s="6">
        <v>0</v>
      </c>
      <c r="G10" s="11">
        <f>B10*E10</f>
      </c>
      <c r="H10" s="11">
        <f>B10*F10</f>
      </c>
      <c r="I10" s="11">
        <f>MIN(B10,C10*D10)*F10</f>
      </c>
      <c r="J10" s="11">
        <f>H10-I10</f>
      </c>
      <c r="K10" s="6" t="s">
        <v>2</v>
      </c>
    </row>
    <row r="11" spans="1:11" x14ac:dyDescent="0.25">
      <c r="A11" s="6" t="s">
        <v>2</v>
      </c>
      <c r="B11" s="10">
        <v>0</v>
      </c>
      <c r="C11" s="10">
        <v>0</v>
      </c>
      <c r="D11" s="6">
        <v>1</v>
      </c>
      <c r="E11" s="6">
        <v>0</v>
      </c>
      <c r="F11" s="6">
        <v>0</v>
      </c>
      <c r="G11" s="11">
        <f>B11*E11</f>
      </c>
      <c r="H11" s="11">
        <f>B11*F11</f>
      </c>
      <c r="I11" s="11">
        <f>MIN(B11,C11*D11)*F11</f>
      </c>
      <c r="J11" s="11">
        <f>H11-I11</f>
      </c>
      <c r="K11" s="6" t="s">
        <v>2</v>
      </c>
    </row>
    <row r="12" spans="1:10" x14ac:dyDescent="0.25">
      <c r="A12" s="12" t="s">
        <v>40</v>
      </c>
      <c r="G12" s="13">
        <f>SUM(G8:G11)</f>
      </c>
      <c r="H12" s="13">
        <f>SUM(H8:H11)</f>
      </c>
      <c r="I12" s="13">
        <f>SUM(I8:I11)</f>
      </c>
      <c r="J12" s="13">
        <f>SUM(J8:J11)</f>
      </c>
    </row>
    <row r="14" spans="1:11" x14ac:dyDescent="0.25">
      <c r="A14" s="7" t="s">
        <v>41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32" customHeight="1" spans="1:11" x14ac:dyDescent="0.25">
      <c r="A15" s="9" t="s">
        <v>25</v>
      </c>
      <c r="B15" s="9" t="s">
        <v>2</v>
      </c>
      <c r="C15" s="9" t="s">
        <v>2</v>
      </c>
      <c r="D15" s="9" t="s">
        <v>2</v>
      </c>
      <c r="E15" s="9" t="s">
        <v>2</v>
      </c>
      <c r="F15" s="9" t="s">
        <v>2</v>
      </c>
      <c r="G15" s="9" t="s">
        <v>42</v>
      </c>
      <c r="H15" s="9" t="s">
        <v>43</v>
      </c>
      <c r="I15" s="9" t="s">
        <v>33</v>
      </c>
      <c r="J15" s="9" t="s">
        <v>34</v>
      </c>
      <c r="K15" s="9" t="s">
        <v>44</v>
      </c>
    </row>
    <row r="16" spans="1:11" x14ac:dyDescent="0.25">
      <c r="A16" s="6" t="s">
        <v>45</v>
      </c>
      <c r="G16" s="10">
        <v>5000</v>
      </c>
      <c r="H16" s="10">
        <v>6000</v>
      </c>
      <c r="I16" s="11">
        <f>0</f>
      </c>
      <c r="J16" s="11">
        <f>H16</f>
      </c>
      <c r="K16" s="6" t="s">
        <v>46</v>
      </c>
    </row>
    <row r="17" spans="1:11" x14ac:dyDescent="0.25">
      <c r="A17" s="6" t="s">
        <v>47</v>
      </c>
      <c r="G17" s="10">
        <v>0</v>
      </c>
      <c r="H17" s="10">
        <v>0</v>
      </c>
      <c r="I17" s="11">
        <f>0</f>
      </c>
      <c r="J17" s="11">
        <f>H17</f>
      </c>
      <c r="K17" s="6" t="s">
        <v>48</v>
      </c>
    </row>
    <row r="18" spans="1:11" x14ac:dyDescent="0.25">
      <c r="A18" s="6" t="s">
        <v>49</v>
      </c>
      <c r="G18" s="10">
        <v>0</v>
      </c>
      <c r="H18" s="10">
        <v>0</v>
      </c>
      <c r="I18" s="11">
        <f>0</f>
      </c>
      <c r="J18" s="11">
        <f>H18</f>
      </c>
      <c r="K18" s="6" t="s">
        <v>2</v>
      </c>
    </row>
    <row r="19" spans="1:10" x14ac:dyDescent="0.25">
      <c r="A19" s="12" t="s">
        <v>50</v>
      </c>
      <c r="G19" s="13">
        <f>SUM(G16:G18)</f>
      </c>
      <c r="H19" s="13">
        <f>SUM(H16:H18)</f>
      </c>
      <c r="I19" s="13">
        <f>SUM(I16:I18)</f>
      </c>
      <c r="J19" s="13">
        <f>SUM(J16:J18)</f>
      </c>
    </row>
    <row r="21" spans="1:11" x14ac:dyDescent="0.25">
      <c r="A21" s="7" t="s">
        <v>51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ht="32" customHeight="1" spans="1:11" x14ac:dyDescent="0.25">
      <c r="A22" s="9" t="s">
        <v>25</v>
      </c>
      <c r="B22" s="9" t="s">
        <v>52</v>
      </c>
      <c r="C22" s="9" t="s">
        <v>53</v>
      </c>
      <c r="D22" s="9" t="s">
        <v>2</v>
      </c>
      <c r="E22" s="9" t="s">
        <v>54</v>
      </c>
      <c r="F22" s="9" t="s">
        <v>55</v>
      </c>
      <c r="G22" s="9" t="s">
        <v>31</v>
      </c>
      <c r="H22" s="9" t="s">
        <v>32</v>
      </c>
      <c r="I22" s="9" t="s">
        <v>33</v>
      </c>
      <c r="J22" s="9" t="s">
        <v>34</v>
      </c>
      <c r="K22" s="9" t="s">
        <v>44</v>
      </c>
    </row>
    <row r="23" spans="1:11" x14ac:dyDescent="0.25">
      <c r="A23" s="6" t="s">
        <v>2</v>
      </c>
      <c r="B23" s="10">
        <v>0</v>
      </c>
      <c r="C23" s="10">
        <v>0</v>
      </c>
      <c r="E23" s="10">
        <v>0</v>
      </c>
      <c r="F23" s="10">
        <v>0</v>
      </c>
      <c r="G23" s="11">
        <f>E23</f>
      </c>
      <c r="H23" s="11">
        <f>F23</f>
      </c>
      <c r="I23" s="11">
        <f>MIN(F23,B23)</f>
      </c>
      <c r="J23" s="11">
        <f>MAX(F23-B23,0)</f>
      </c>
      <c r="K23" s="6" t="s">
        <v>2</v>
      </c>
    </row>
    <row r="24" spans="1:11" x14ac:dyDescent="0.25">
      <c r="A24" s="6" t="s">
        <v>2</v>
      </c>
      <c r="B24" s="10">
        <v>0</v>
      </c>
      <c r="C24" s="10">
        <v>0</v>
      </c>
      <c r="E24" s="10">
        <v>0</v>
      </c>
      <c r="F24" s="10">
        <v>0</v>
      </c>
      <c r="G24" s="11">
        <f>E24</f>
      </c>
      <c r="H24" s="11">
        <f>F24</f>
      </c>
      <c r="I24" s="11">
        <f>MIN(F24,B24)</f>
      </c>
      <c r="J24" s="11">
        <f>MAX(F24-B24,0)</f>
      </c>
      <c r="K24" s="6" t="s">
        <v>2</v>
      </c>
    </row>
    <row r="25" spans="1:11" x14ac:dyDescent="0.25">
      <c r="A25" s="6" t="s">
        <v>2</v>
      </c>
      <c r="B25" s="10">
        <v>0</v>
      </c>
      <c r="C25" s="10">
        <v>0</v>
      </c>
      <c r="E25" s="10">
        <v>0</v>
      </c>
      <c r="F25" s="10">
        <v>0</v>
      </c>
      <c r="G25" s="11">
        <f>E25</f>
      </c>
      <c r="H25" s="11">
        <f>F25</f>
      </c>
      <c r="I25" s="11">
        <f>MIN(F25,B25)</f>
      </c>
      <c r="J25" s="11">
        <f>MAX(F25-B25,0)</f>
      </c>
      <c r="K25" s="6" t="s">
        <v>2</v>
      </c>
    </row>
    <row r="26" spans="1:10" x14ac:dyDescent="0.25">
      <c r="A26" s="12" t="s">
        <v>56</v>
      </c>
      <c r="G26" s="13">
        <f>SUM(G23:G25)</f>
      </c>
      <c r="H26" s="13">
        <f>SUM(H23:H25)</f>
      </c>
      <c r="I26" s="13">
        <f>SUM(I23:I25)</f>
      </c>
      <c r="J26" s="13">
        <f>SUM(J23:J25)</f>
      </c>
    </row>
    <row r="27" ht="26" customHeight="1" spans="1:11" x14ac:dyDescent="0.25">
      <c r="A27" s="2" t="s">
        <v>57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9" spans="1:11" x14ac:dyDescent="0.25">
      <c r="A29" s="7" t="s">
        <v>58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32" customHeight="1" spans="1:11" x14ac:dyDescent="0.25">
      <c r="A30" s="9" t="s">
        <v>59</v>
      </c>
      <c r="B30" s="9" t="s">
        <v>60</v>
      </c>
      <c r="C30" s="9" t="s">
        <v>61</v>
      </c>
      <c r="D30" s="9" t="s">
        <v>2</v>
      </c>
      <c r="E30" s="9" t="s">
        <v>2</v>
      </c>
      <c r="F30" s="9" t="s">
        <v>2</v>
      </c>
      <c r="G30" s="9" t="s">
        <v>42</v>
      </c>
      <c r="H30" s="9" t="s">
        <v>43</v>
      </c>
      <c r="I30" s="9" t="s">
        <v>2</v>
      </c>
      <c r="J30" s="9" t="s">
        <v>2</v>
      </c>
      <c r="K30" s="9" t="s">
        <v>44</v>
      </c>
    </row>
    <row r="31" spans="1:11" x14ac:dyDescent="0.25">
      <c r="A31" s="6" t="s">
        <v>62</v>
      </c>
      <c r="B31" s="14">
        <v>4</v>
      </c>
      <c r="G31" s="10">
        <v>0</v>
      </c>
      <c r="H31" s="10">
        <v>0</v>
      </c>
      <c r="K31" s="6" t="s">
        <v>2</v>
      </c>
    </row>
    <row r="32" spans="1:11" x14ac:dyDescent="0.25">
      <c r="A32" s="6" t="s">
        <v>63</v>
      </c>
      <c r="B32" s="14">
        <v>5</v>
      </c>
      <c r="G32" s="10">
        <v>0</v>
      </c>
      <c r="H32" s="10">
        <v>0</v>
      </c>
      <c r="K32" s="6" t="s">
        <v>2</v>
      </c>
    </row>
    <row r="33" spans="1:11" x14ac:dyDescent="0.25">
      <c r="A33" s="6" t="s">
        <v>64</v>
      </c>
      <c r="B33" s="14">
        <v>6</v>
      </c>
      <c r="G33" s="10">
        <v>5000</v>
      </c>
      <c r="H33" s="10">
        <v>5000</v>
      </c>
      <c r="K33" s="6" t="s">
        <v>65</v>
      </c>
    </row>
    <row r="34" spans="1:11" x14ac:dyDescent="0.25">
      <c r="A34" s="15" t="s">
        <v>66</v>
      </c>
      <c r="B34" s="14">
        <v>7</v>
      </c>
      <c r="C34" s="10">
        <v>55</v>
      </c>
      <c r="G34" s="11">
        <f>C34*SUMPRODUCT(D8:D11,E8:E11)</f>
      </c>
      <c r="H34" s="11">
        <f>C34*SUMPRODUCT(D8:D11,F8:F11)</f>
      </c>
      <c r="K34" s="6" t="s">
        <v>67</v>
      </c>
    </row>
    <row r="35" spans="1:11" x14ac:dyDescent="0.25">
      <c r="A35" s="6" t="s">
        <v>68</v>
      </c>
      <c r="B35" s="14">
        <v>7</v>
      </c>
      <c r="G35" s="10">
        <v>0</v>
      </c>
      <c r="H35" s="10">
        <v>0</v>
      </c>
      <c r="K35" s="6" t="s">
        <v>69</v>
      </c>
    </row>
    <row r="36" spans="1:11" x14ac:dyDescent="0.25">
      <c r="A36" s="6" t="s">
        <v>70</v>
      </c>
      <c r="B36" s="14">
        <v>8</v>
      </c>
      <c r="G36" s="10">
        <v>2500</v>
      </c>
      <c r="H36" s="10">
        <v>2500</v>
      </c>
      <c r="K36" s="6" t="s">
        <v>71</v>
      </c>
    </row>
    <row r="37" spans="1:11" x14ac:dyDescent="0.25">
      <c r="A37" s="6" t="s">
        <v>72</v>
      </c>
      <c r="B37" s="14">
        <v>9</v>
      </c>
      <c r="G37" s="10">
        <v>600</v>
      </c>
      <c r="H37" s="10">
        <v>600</v>
      </c>
      <c r="K37" s="6" t="s">
        <v>73</v>
      </c>
    </row>
    <row r="38" spans="1:11" x14ac:dyDescent="0.25">
      <c r="A38" s="6" t="s">
        <v>74</v>
      </c>
      <c r="B38" s="14">
        <v>9</v>
      </c>
      <c r="G38" s="10">
        <v>500</v>
      </c>
      <c r="H38" s="10">
        <v>500</v>
      </c>
      <c r="K38" s="6" t="s">
        <v>2</v>
      </c>
    </row>
    <row r="39" spans="1:11" x14ac:dyDescent="0.25">
      <c r="A39" s="6" t="s">
        <v>75</v>
      </c>
      <c r="B39" s="14">
        <v>9</v>
      </c>
      <c r="G39" s="10">
        <v>400</v>
      </c>
      <c r="H39" s="10">
        <v>400</v>
      </c>
      <c r="K39" s="6" t="s">
        <v>2</v>
      </c>
    </row>
    <row r="40" spans="1:11" x14ac:dyDescent="0.25">
      <c r="A40" s="15" t="s">
        <v>76</v>
      </c>
      <c r="B40" s="14">
        <v>9</v>
      </c>
      <c r="G40" s="11">
        <f>SUMIF(E23:E25,"&gt;0",B23:B25)</f>
      </c>
      <c r="H40" s="11">
        <f>SUMIF(F23:F25,"&gt;0",B23:B25)</f>
      </c>
      <c r="K40" s="15" t="s">
        <v>77</v>
      </c>
    </row>
    <row r="41" spans="1:11" x14ac:dyDescent="0.25">
      <c r="A41" s="15" t="s">
        <v>78</v>
      </c>
      <c r="B41" s="14">
        <v>9</v>
      </c>
      <c r="G41" s="11">
        <f>SUMIF(E23:E25,"&gt;0",C23:C25)</f>
      </c>
      <c r="H41" s="11">
        <f>SUMIF(F23:F25,"&gt;0",C23:C25)</f>
      </c>
      <c r="K41" s="15" t="s">
        <v>79</v>
      </c>
    </row>
    <row r="42" spans="1:8" x14ac:dyDescent="0.25">
      <c r="A42" s="12" t="s">
        <v>80</v>
      </c>
      <c r="G42" s="13">
        <f>SUM(G31:G41)</f>
      </c>
      <c r="H42" s="13">
        <f>SUM(H31:H41)</f>
      </c>
    </row>
    <row r="44" spans="1:11" x14ac:dyDescent="0.25">
      <c r="A44" s="7" t="s">
        <v>81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8" x14ac:dyDescent="0.25">
      <c r="A45" s="6" t="s">
        <v>82</v>
      </c>
      <c r="G45" s="10">
        <v>0</v>
      </c>
      <c r="H45" s="10">
        <v>0</v>
      </c>
    </row>
    <row r="46" spans="1:8" x14ac:dyDescent="0.25">
      <c r="A46" s="6" t="s">
        <v>83</v>
      </c>
      <c r="G46" s="10">
        <v>0</v>
      </c>
      <c r="H46" s="10">
        <v>0</v>
      </c>
    </row>
    <row r="48" spans="1:11" x14ac:dyDescent="0.25">
      <c r="A48" s="7" t="s">
        <v>84</v>
      </c>
      <c r="B48" s="8"/>
      <c r="C48" s="8"/>
      <c r="D48" s="8"/>
      <c r="E48" s="8"/>
      <c r="F48" s="8"/>
      <c r="G48" s="8"/>
      <c r="H48" s="8"/>
      <c r="I48" s="8"/>
      <c r="J48" s="8"/>
      <c r="K48" s="8"/>
    </row>
    <row r="49" ht="32" customHeight="1" spans="1:11" x14ac:dyDescent="0.25">
      <c r="A49" s="9" t="s">
        <v>2</v>
      </c>
      <c r="B49" s="9" t="s">
        <v>2</v>
      </c>
      <c r="C49" s="9" t="s">
        <v>2</v>
      </c>
      <c r="D49" s="9" t="s">
        <v>2</v>
      </c>
      <c r="E49" s="9" t="s">
        <v>2</v>
      </c>
      <c r="F49" s="9" t="s">
        <v>2</v>
      </c>
      <c r="G49" s="9" t="s">
        <v>42</v>
      </c>
      <c r="H49" s="9" t="s">
        <v>43</v>
      </c>
      <c r="I49" s="9" t="s">
        <v>2</v>
      </c>
      <c r="J49" s="9" t="s">
        <v>2</v>
      </c>
      <c r="K49" s="9" t="s">
        <v>2</v>
      </c>
    </row>
    <row r="50" spans="1:8" x14ac:dyDescent="0.25">
      <c r="A50" s="12" t="s">
        <v>85</v>
      </c>
      <c r="G50" s="16">
        <f>SUMPRODUCT(D8:D11,E8:E11)</f>
      </c>
      <c r="H50" s="16">
        <f>SUMPRODUCT(D8:D11,F8:F11)</f>
      </c>
    </row>
    <row r="51" spans="1:8" x14ac:dyDescent="0.25">
      <c r="A51" s="12" t="s">
        <v>86</v>
      </c>
      <c r="G51" s="13">
        <f>G12+G19+G26</f>
      </c>
      <c r="H51" s="13">
        <f>H12+H19+H26</f>
      </c>
    </row>
    <row r="52" spans="1:8" x14ac:dyDescent="0.25">
      <c r="A52" s="12" t="s">
        <v>87</v>
      </c>
      <c r="G52" s="13">
        <f>G42</f>
      </c>
      <c r="H52" s="13">
        <f>H42</f>
      </c>
    </row>
    <row r="53" spans="1:8" x14ac:dyDescent="0.25">
      <c r="A53" s="12" t="s">
        <v>88</v>
      </c>
      <c r="G53" s="13">
        <f>G51-G52</f>
      </c>
      <c r="H53" s="13">
        <f>H51-H52</f>
      </c>
    </row>
    <row r="54" spans="1:8" x14ac:dyDescent="0.25">
      <c r="A54" s="12" t="s">
        <v>89</v>
      </c>
      <c r="G54" s="17">
        <f>IF(G51=0,0,G52/G51)</f>
      </c>
      <c r="H54" s="17">
        <f>IF(H51=0,0,H52/H51)</f>
      </c>
    </row>
    <row r="55" spans="1:8" x14ac:dyDescent="0.25">
      <c r="A55" s="12" t="s">
        <v>90</v>
      </c>
      <c r="H55" s="13">
        <f>J12+J19+J26</f>
      </c>
    </row>
    <row r="56" spans="1:8" x14ac:dyDescent="0.25">
      <c r="A56" s="12" t="s">
        <v>91</v>
      </c>
      <c r="H56" s="13">
        <f>I12+I19+I26</f>
      </c>
    </row>
    <row r="57" spans="1:8" x14ac:dyDescent="0.25">
      <c r="A57" s="12" t="s">
        <v>92</v>
      </c>
      <c r="H57" s="13">
        <f>H56-H52</f>
      </c>
    </row>
    <row r="58" ht="26" customHeight="1" spans="1:11" x14ac:dyDescent="0.25">
      <c r="A58" s="2" t="s">
        <v>93</v>
      </c>
      <c r="B58" s="2"/>
      <c r="C58" s="2"/>
      <c r="D58" s="2"/>
      <c r="E58" s="2"/>
      <c r="F58" s="2"/>
      <c r="G58" s="2"/>
      <c r="H58" s="2"/>
      <c r="I58" s="2"/>
      <c r="J58" s="2"/>
      <c r="K58" s="2"/>
    </row>
  </sheetData>
  <mergeCells count="5">
    <mergeCell ref="A2:K2"/>
    <mergeCell ref="B3:D3"/>
    <mergeCell ref="B4:D4"/>
    <mergeCell ref="A27:K27"/>
    <mergeCell ref="A58:K58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FormatPr defaultRowHeight="15" outlineLevelRow="0" outlineLevelCol="0" x14ac:dyDescent="55"/>
  <cols>
    <col min="1" max="1" width="30" customWidth="1"/>
    <col min="2" max="2" width="12" customWidth="1"/>
    <col min="3" max="4" width="14" customWidth="1"/>
    <col min="5" max="5" width="12" customWidth="1"/>
    <col min="6" max="6" width="90" customWidth="1"/>
  </cols>
  <sheetData>
    <row r="1" spans="1:1" x14ac:dyDescent="0.25">
      <c r="A1" s="5" t="s">
        <v>94</v>
      </c>
    </row>
    <row r="2" ht="40" customHeight="1" spans="1:6" x14ac:dyDescent="0.25">
      <c r="A2" s="2" t="s">
        <v>95</v>
      </c>
      <c r="B2" s="2"/>
      <c r="C2" s="2"/>
      <c r="D2" s="2"/>
      <c r="E2" s="2"/>
      <c r="F2" s="2"/>
    </row>
    <row r="4" ht="32" customHeight="1" spans="1:6" x14ac:dyDescent="0.25">
      <c r="A4" s="9" t="s">
        <v>25</v>
      </c>
      <c r="B4" s="9" t="s">
        <v>26</v>
      </c>
      <c r="C4" s="9" t="s">
        <v>96</v>
      </c>
      <c r="D4" s="9" t="s">
        <v>97</v>
      </c>
      <c r="E4" s="9" t="s">
        <v>98</v>
      </c>
      <c r="F4" s="9" t="s">
        <v>99</v>
      </c>
    </row>
    <row r="5" ht="32" customHeight="1" spans="1:6" x14ac:dyDescent="0.25">
      <c r="A5" s="18">
        <f>IF(Budget!A8="","",Budget!A8)</f>
      </c>
      <c r="B5" s="11">
        <f>Budget!B8</f>
      </c>
      <c r="C5" s="11">
        <f>MIN(Budget!B8,Budget!C8*Budget!D8)</f>
      </c>
      <c r="D5" s="11">
        <f>B5-C5</f>
      </c>
      <c r="E5" s="18">
        <f>IF(B5=0,"",IF(B5&gt;75,"Yes","No"))</f>
      </c>
      <c r="F5" s="15">
        <f>IF(B5=0,"","Thank you for your payment of "&amp;TEXT(B5,"$#,##0")&amp;". You received goods or services valued at about "&amp;TEXT(C5,"$#,##0")&amp;". The amount you may deduct as a contribution is limited to "&amp;TEXT(D5,"$#,##0")&amp;".")</f>
      </c>
    </row>
    <row r="6" ht="32" customHeight="1" spans="1:6" x14ac:dyDescent="0.25">
      <c r="A6" s="18">
        <f>IF(Budget!A9="","",Budget!A9)</f>
      </c>
      <c r="B6" s="11">
        <f>Budget!B9</f>
      </c>
      <c r="C6" s="11">
        <f>MIN(Budget!B9,Budget!C9*Budget!D9)</f>
      </c>
      <c r="D6" s="11">
        <f>B6-C6</f>
      </c>
      <c r="E6" s="18">
        <f>IF(B6=0,"",IF(B6&gt;75,"Yes","No"))</f>
      </c>
      <c r="F6" s="15">
        <f>IF(B6=0,"","Thank you for your payment of "&amp;TEXT(B6,"$#,##0")&amp;". You received goods or services valued at about "&amp;TEXT(C6,"$#,##0")&amp;". The amount you may deduct as a contribution is limited to "&amp;TEXT(D6,"$#,##0")&amp;".")</f>
      </c>
    </row>
    <row r="7" ht="32" customHeight="1" spans="1:6" x14ac:dyDescent="0.25">
      <c r="A7" s="18">
        <f>IF(Budget!A10="","",Budget!A10)</f>
      </c>
      <c r="B7" s="11">
        <f>Budget!B10</f>
      </c>
      <c r="C7" s="11">
        <f>MIN(Budget!B10,Budget!C10*Budget!D10)</f>
      </c>
      <c r="D7" s="11">
        <f>B7-C7</f>
      </c>
      <c r="E7" s="18">
        <f>IF(B7=0,"",IF(B7&gt;75,"Yes","No"))</f>
      </c>
      <c r="F7" s="15">
        <f>IF(B7=0,"","Thank you for your payment of "&amp;TEXT(B7,"$#,##0")&amp;". You received goods or services valued at about "&amp;TEXT(C7,"$#,##0")&amp;". The amount you may deduct as a contribution is limited to "&amp;TEXT(D7,"$#,##0")&amp;".")</f>
      </c>
    </row>
    <row r="8" ht="32" customHeight="1" spans="1:6" x14ac:dyDescent="0.25">
      <c r="A8" s="18">
        <f>IF(Budget!A11="","",Budget!A11)</f>
      </c>
      <c r="B8" s="11">
        <f>Budget!B11</f>
      </c>
      <c r="C8" s="11">
        <f>MIN(Budget!B11,Budget!C11*Budget!D11)</f>
      </c>
      <c r="D8" s="11">
        <f>B8-C8</f>
      </c>
      <c r="E8" s="18">
        <f>IF(B8=0,"",IF(B8&gt;75,"Yes","No"))</f>
      </c>
      <c r="F8" s="15">
        <f>IF(B8=0,"","Thank you for your payment of "&amp;TEXT(B8,"$#,##0")&amp;". You received goods or services valued at about "&amp;TEXT(C8,"$#,##0")&amp;". The amount you may deduct as a contribution is limited to "&amp;TEXT(D8,"$#,##0")&amp;".")</f>
      </c>
    </row>
    <row r="10" spans="1:6" x14ac:dyDescent="0.25">
      <c r="A10" s="2" t="s">
        <v>100</v>
      </c>
      <c r="B10" s="2"/>
      <c r="C10" s="2"/>
      <c r="D10" s="2"/>
      <c r="E10" s="2"/>
      <c r="F10" s="2"/>
    </row>
  </sheetData>
  <mergeCells count="2">
    <mergeCell ref="A2:F2"/>
    <mergeCell ref="A10:F10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FormatPr defaultRowHeight="15" outlineLevelRow="0" outlineLevelCol="0" x14ac:dyDescent="55"/>
  <cols>
    <col min="1" max="1" width="62" customWidth="1"/>
    <col min="2" max="2" width="16" customWidth="1"/>
    <col min="3" max="3" width="70" customWidth="1"/>
  </cols>
  <sheetData>
    <row r="1" spans="1:1" x14ac:dyDescent="0.25">
      <c r="A1" s="5" t="s">
        <v>101</v>
      </c>
    </row>
    <row r="2" ht="28" customHeight="1" spans="1:3" x14ac:dyDescent="0.25">
      <c r="A2" s="2" t="s">
        <v>102</v>
      </c>
      <c r="B2" s="2"/>
      <c r="C2" s="2"/>
    </row>
    <row r="4" ht="32" customHeight="1" spans="1:3" x14ac:dyDescent="0.25">
      <c r="A4" s="9" t="s">
        <v>103</v>
      </c>
      <c r="B4" s="9" t="s">
        <v>104</v>
      </c>
      <c r="C4" s="9" t="s">
        <v>105</v>
      </c>
    </row>
    <row r="5" spans="1:3" x14ac:dyDescent="0.25">
      <c r="A5" s="12" t="s">
        <v>106</v>
      </c>
      <c r="B5" s="11">
        <f>Budget!H51</f>
      </c>
      <c r="C5" s="15" t="s">
        <v>107</v>
      </c>
    </row>
    <row r="6" spans="1:3" x14ac:dyDescent="0.25">
      <c r="A6" s="15" t="s">
        <v>108</v>
      </c>
      <c r="B6" s="11">
        <f>Budget!H55</f>
      </c>
      <c r="C6" s="15" t="s">
        <v>109</v>
      </c>
    </row>
    <row r="7" spans="1:3" x14ac:dyDescent="0.25">
      <c r="A7" s="15" t="s">
        <v>110</v>
      </c>
      <c r="B7" s="11">
        <f>B5-B6</f>
      </c>
      <c r="C7" s="15" t="s">
        <v>111</v>
      </c>
    </row>
    <row r="8" spans="1:3" x14ac:dyDescent="0.25">
      <c r="A8" s="15" t="s">
        <v>112</v>
      </c>
      <c r="B8" s="11">
        <f>Budget!H31</f>
      </c>
      <c r="C8" s="15" t="s">
        <v>2</v>
      </c>
    </row>
    <row r="9" spans="1:3" x14ac:dyDescent="0.25">
      <c r="A9" s="15" t="s">
        <v>113</v>
      </c>
      <c r="B9" s="11">
        <f>Budget!H32</f>
      </c>
      <c r="C9" s="15" t="s">
        <v>114</v>
      </c>
    </row>
    <row r="10" spans="1:3" x14ac:dyDescent="0.25">
      <c r="A10" s="15" t="s">
        <v>115</v>
      </c>
      <c r="B10" s="11">
        <f>Budget!H33</f>
      </c>
      <c r="C10" s="15" t="s">
        <v>2</v>
      </c>
    </row>
    <row r="11" spans="1:3" x14ac:dyDescent="0.25">
      <c r="A11" s="15" t="s">
        <v>116</v>
      </c>
      <c r="B11" s="11">
        <f>Budget!H34+Budget!H35</f>
      </c>
      <c r="C11" s="15" t="s">
        <v>117</v>
      </c>
    </row>
    <row r="12" spans="1:3" x14ac:dyDescent="0.25">
      <c r="A12" s="15" t="s">
        <v>118</v>
      </c>
      <c r="B12" s="11">
        <f>Budget!H36</f>
      </c>
      <c r="C12" s="15" t="s">
        <v>71</v>
      </c>
    </row>
    <row r="13" spans="1:3" x14ac:dyDescent="0.25">
      <c r="A13" s="15" t="s">
        <v>119</v>
      </c>
      <c r="B13" s="11">
        <f>Budget!H37+Budget!H38+Budget!H39+Budget!H40+Budget!H41</f>
      </c>
      <c r="C13" s="15" t="s">
        <v>120</v>
      </c>
    </row>
    <row r="14" spans="1:3" x14ac:dyDescent="0.25">
      <c r="A14" s="12" t="s">
        <v>121</v>
      </c>
      <c r="B14" s="13">
        <f>SUM(B8:B13)</f>
      </c>
      <c r="C14" s="15" t="s">
        <v>122</v>
      </c>
    </row>
    <row r="15" spans="1:3" x14ac:dyDescent="0.25">
      <c r="A15" s="12" t="s">
        <v>123</v>
      </c>
      <c r="B15" s="13">
        <f>B7-B14</f>
      </c>
      <c r="C15" s="15" t="s">
        <v>124</v>
      </c>
    </row>
    <row r="17" spans="1:3" x14ac:dyDescent="0.25">
      <c r="A17" s="7" t="s">
        <v>125</v>
      </c>
      <c r="B17" s="8"/>
      <c r="C17" s="8"/>
    </row>
    <row r="18" spans="1:2" x14ac:dyDescent="0.25">
      <c r="A18" s="15" t="s">
        <v>126</v>
      </c>
      <c r="B18" s="11">
        <f>B6</f>
      </c>
    </row>
    <row r="19" spans="1:2" x14ac:dyDescent="0.25">
      <c r="A19" s="15" t="s">
        <v>127</v>
      </c>
      <c r="B19" s="11">
        <f>B6</f>
      </c>
    </row>
    <row r="20" spans="1:2" x14ac:dyDescent="0.25">
      <c r="A20" s="15" t="s">
        <v>128</v>
      </c>
      <c r="B20" s="11">
        <f>B7</f>
      </c>
    </row>
    <row r="21" spans="1:2" x14ac:dyDescent="0.25">
      <c r="A21" s="15" t="s">
        <v>129</v>
      </c>
      <c r="B21" s="11">
        <f>B14</f>
      </c>
    </row>
    <row r="22" spans="1:2" x14ac:dyDescent="0.25">
      <c r="A22" s="15" t="s">
        <v>130</v>
      </c>
      <c r="B22" s="11">
        <f>B20-B21</f>
      </c>
    </row>
    <row r="24" spans="1:3" x14ac:dyDescent="0.25">
      <c r="A24" s="7" t="s">
        <v>131</v>
      </c>
      <c r="B24" s="8"/>
      <c r="C24" s="8"/>
    </row>
    <row r="25" spans="1:2" x14ac:dyDescent="0.25">
      <c r="A25" s="15" t="s">
        <v>132</v>
      </c>
      <c r="B25" s="11">
        <f>B18+B20</f>
      </c>
    </row>
    <row r="26" spans="1:2" x14ac:dyDescent="0.25">
      <c r="A26" s="15" t="s">
        <v>133</v>
      </c>
      <c r="B26" s="10">
        <v>0</v>
      </c>
    </row>
    <row r="27" spans="1:2" x14ac:dyDescent="0.25">
      <c r="A27" s="12" t="s">
        <v>134</v>
      </c>
      <c r="B27" s="19">
        <f>IF(B25+B26&gt;15000,"Yes","No")</f>
      </c>
    </row>
    <row r="28" ht="30" customHeight="1" spans="1:3" x14ac:dyDescent="0.25">
      <c r="A28" s="2" t="s">
        <v>135</v>
      </c>
      <c r="B28" s="2"/>
      <c r="C28" s="2"/>
    </row>
  </sheetData>
  <mergeCells count="2">
    <mergeCell ref="A2:C2"/>
    <mergeCell ref="A28:C28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Budget</vt:lpstr>
      <vt:lpstr>Donor disclosures</vt:lpstr>
      <vt:lpstr>Schedule 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GivingArc</dc:creator>
  <dc:title/>
  <dc:subject/>
  <dc:description/>
  <cp:keywords/>
  <cp:category/>
  <cp:lastModifiedBy>Unknown</cp:lastModifiedBy>
  <dcterms:created xsi:type="dcterms:W3CDTF">2026-09-21T21:25:45Z</dcterms:created>
  <dcterms:modified xsi:type="dcterms:W3CDTF">2026-09-21T21:25:45Z</dcterms:modified>
</cp:coreProperties>
</file>